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<sst xmlns="http://schemas.openxmlformats.org/spreadsheetml/2006/main" count="47" uniqueCount="31">
  <si>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5 SPEED</t>
  </si>
  <si>
    <t>rpm</t>
  </si>
  <si>
    <t>rear gear</t>
  </si>
  <si>
    <t>trans gear</t>
  </si>
  <si>
    <t>trans ratio</t>
  </si>
  <si>
    <t>final drive</t>
  </si>
  <si>
    <t>wheel rpm</t>
  </si>
  <si>
    <t>tire dia</t>
  </si>
  <si>
    <t>tire circum</t>
  </si>
  <si>
    <t>in/min</t>
  </si>
  <si>
    <t>mi/min</t>
  </si>
  <si>
    <t>mi/hr</t>
  </si>
  <si>
    <t>Tire Dia</t>
  </si>
  <si>
    <t>RPM</t>
  </si>
  <si>
    <t>TRANS RATIOS</t>
  </si>
  <si>
    <t>C</t>
  </si>
  <si>
    <t>D</t>
  </si>
  <si>
    <t>E</t>
  </si>
  <si>
    <t>F</t>
  </si>
  <si>
    <t>UP</t>
  </si>
  <si>
    <t>C - JBA 1352-000-202</t>
  </si>
  <si>
    <t>D - MUSTANG 5 SPEED</t>
  </si>
  <si>
    <t>DN</t>
  </si>
  <si>
    <t>E - MOTORSPORT 5 SPEED</t>
  </si>
  <si>
    <t>F - JBA 1352-000-204</t>
  </si>
  <si>
    <t>4 SPEED</t>
  </si>
  <si>
    <t>A</t>
  </si>
  <si>
    <t>B</t>
  </si>
  <si>
    <t>A - TIGER CLOSE RATIO</t>
  </si>
  <si>
    <t>B - TIGER II WIDE RATIO</t>
  </si>
  <si>
    <t>SHIFT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</si>
</sst>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 applyProtection="1">
      <alignment horizontal="left"/>
      <protection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1" fillId="3" borderId="0" xfId="0" applyFont="1" applyFill="1" applyAlignment="1">
      <alignment/>
    </xf>
    <xf numFmtId="1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K3" sqref="K3"/>
    </sheetView>
  </sheetViews>
  <sheetFormatPr defaultColWidth="9.140625" defaultRowHeight="12.75"/>
  <cols>
    <col min="4" max="7" width="0" style="0" hidden="1" customWidth="1"/>
    <col min="8" max="8" width="8.8515625" style="0" hidden="1" customWidth="1"/>
    <col min="9" max="9" width="7.421875" style="0" hidden="1" customWidth="1"/>
    <col min="10" max="10" width="0" style="0" hidden="1" customWidth="1"/>
  </cols>
  <sheetData>
    <row r="1" spans="1:18" ht="12.75">
      <c r="A1" s="7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1" t="s">
        <v>28</v>
      </c>
      <c r="N1" s="8"/>
      <c r="O1" s="8"/>
      <c r="P1" s="8"/>
      <c r="Q1" s="8"/>
      <c r="R1" s="8"/>
    </row>
    <row r="2" spans="1:18" ht="12.75">
      <c r="A2" s="16" t="s">
        <v>1</v>
      </c>
      <c r="B2" s="19" t="s">
        <v>2</v>
      </c>
      <c r="C2" s="20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5" t="s">
        <v>12</v>
      </c>
      <c r="L2" s="8"/>
      <c r="M2" s="11" t="s">
        <v>29</v>
      </c>
      <c r="N2" s="8"/>
      <c r="O2" s="8"/>
      <c r="P2" s="8"/>
      <c r="Q2" s="8"/>
      <c r="R2" s="8"/>
    </row>
    <row r="3" spans="1:18" ht="12.75">
      <c r="A3" s="16">
        <v>1000</v>
      </c>
      <c r="B3" s="17">
        <v>2.88</v>
      </c>
      <c r="C3" s="20">
        <v>1</v>
      </c>
      <c r="D3" s="8">
        <f>CHOOSE($C$3,M8,M7,M6,M5,)</f>
        <v>2.32</v>
      </c>
      <c r="E3" s="8">
        <f>B3*D3</f>
        <v>6.6815999999999995</v>
      </c>
      <c r="F3" s="8">
        <f>A3/E3</f>
        <v>149.6647509578544</v>
      </c>
      <c r="G3" s="8">
        <f>+$K$3</f>
        <v>23.25</v>
      </c>
      <c r="H3" s="10">
        <f>G3*3.1416</f>
        <v>73.0422</v>
      </c>
      <c r="I3" s="8">
        <f>F3*H3</f>
        <v>10931.842672413792</v>
      </c>
      <c r="J3" s="8">
        <f>I3/(5280*12)</f>
        <v>0.17253539571360152</v>
      </c>
      <c r="K3">
        <v>23.25</v>
      </c>
      <c r="L3" s="8"/>
      <c r="M3" s="15" t="s">
        <v>14</v>
      </c>
      <c r="N3" s="15"/>
      <c r="O3" s="8"/>
      <c r="P3" s="8"/>
      <c r="Q3" s="8"/>
      <c r="R3" s="8"/>
    </row>
    <row r="4" spans="1:18" ht="12.75">
      <c r="A4" s="9" t="s">
        <v>13</v>
      </c>
      <c r="B4" s="9" t="s">
        <v>30</v>
      </c>
      <c r="C4" s="8"/>
      <c r="D4" s="8">
        <f>CHOOSE($C$3,N8,N7,N6,N5)</f>
        <v>2.78</v>
      </c>
      <c r="E4" s="8">
        <f>B3*D4</f>
        <v>8.0064</v>
      </c>
      <c r="F4" s="8">
        <f>A3/E4</f>
        <v>124.90007993605117</v>
      </c>
      <c r="G4" s="8">
        <f>+$K$3</f>
        <v>23.25</v>
      </c>
      <c r="H4" s="10">
        <f>G4*3.1416</f>
        <v>73.0422</v>
      </c>
      <c r="I4" s="8">
        <f>F4*H4</f>
        <v>9122.976618705035</v>
      </c>
      <c r="J4" s="8">
        <f>I4/(5280*12)</f>
        <v>0.14398637340127896</v>
      </c>
      <c r="K4" s="8"/>
      <c r="L4" s="8"/>
      <c r="M4" s="19" t="s">
        <v>26</v>
      </c>
      <c r="N4" s="19" t="s">
        <v>27</v>
      </c>
      <c r="O4" s="8"/>
      <c r="P4" s="8"/>
      <c r="Q4" s="8"/>
      <c r="R4" s="8"/>
    </row>
    <row r="5" spans="1:18" ht="12.75">
      <c r="A5" s="8"/>
      <c r="B5" s="8"/>
      <c r="C5" s="8"/>
      <c r="K5" s="8"/>
      <c r="L5" s="8"/>
      <c r="M5" s="21">
        <v>1</v>
      </c>
      <c r="N5" s="22">
        <v>1</v>
      </c>
      <c r="O5" s="8"/>
      <c r="P5" s="8"/>
      <c r="Q5" s="8"/>
      <c r="R5" s="8"/>
    </row>
    <row r="6" spans="1:18" ht="12.75">
      <c r="A6" s="8" t="s">
        <v>19</v>
      </c>
      <c r="B6" s="8"/>
      <c r="C6" s="8"/>
      <c r="K6" s="8"/>
      <c r="L6" s="8"/>
      <c r="M6" s="17">
        <v>1.29</v>
      </c>
      <c r="N6" s="22">
        <v>1.36</v>
      </c>
      <c r="O6" s="8"/>
      <c r="P6" s="8"/>
      <c r="Q6" s="8"/>
      <c r="R6" s="8"/>
    </row>
    <row r="7" spans="1:18" ht="12.75">
      <c r="A7" s="8"/>
      <c r="B7" s="8"/>
      <c r="C7" s="8"/>
      <c r="K7" s="8"/>
      <c r="L7" s="8"/>
      <c r="M7" s="17">
        <v>1.69</v>
      </c>
      <c r="N7" s="22">
        <v>1.93</v>
      </c>
      <c r="O7" s="8"/>
      <c r="P7" s="8"/>
      <c r="Q7" s="8"/>
      <c r="R7" s="8"/>
    </row>
    <row r="8" spans="1:18" ht="12.75">
      <c r="A8" s="8" t="s">
        <v>22</v>
      </c>
      <c r="B8" s="8"/>
      <c r="C8" s="8"/>
      <c r="K8" s="8"/>
      <c r="L8" s="8"/>
      <c r="M8" s="17">
        <v>2.32</v>
      </c>
      <c r="N8" s="22">
        <v>2.78</v>
      </c>
      <c r="O8" s="8"/>
      <c r="P8" s="8"/>
      <c r="Q8" s="8"/>
      <c r="R8" s="8"/>
    </row>
    <row r="9" spans="1:18" ht="12.75">
      <c r="A9" s="8"/>
      <c r="B9" s="8"/>
      <c r="C9" s="8"/>
      <c r="K9" s="8"/>
      <c r="L9" s="18" t="s">
        <v>11</v>
      </c>
      <c r="M9" s="13">
        <f>J3*60</f>
        <v>10.352123742816092</v>
      </c>
      <c r="N9" s="13">
        <f>J4*60</f>
        <v>8.639182404076738</v>
      </c>
      <c r="O9" s="8"/>
      <c r="P9" s="8"/>
      <c r="Q9" s="8"/>
      <c r="R9" s="8"/>
    </row>
    <row r="10" spans="1:18" ht="12.75">
      <c r="A10" s="8"/>
      <c r="B10" s="8"/>
      <c r="C10" s="8"/>
      <c r="K10" s="8"/>
      <c r="L10" s="8"/>
      <c r="M10" s="8"/>
      <c r="N10" s="8"/>
      <c r="O10" s="8"/>
      <c r="P10" s="8"/>
      <c r="Q10" s="8"/>
      <c r="R10" s="8"/>
    </row>
    <row r="11" spans="1:18" ht="12.75">
      <c r="A11" s="12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" t="s">
        <v>20</v>
      </c>
      <c r="M11" s="3"/>
      <c r="N11" s="3"/>
      <c r="O11" s="3"/>
      <c r="P11" s="3"/>
      <c r="Q11" s="3"/>
      <c r="R11" s="3"/>
    </row>
    <row r="12" spans="1:18" ht="12.75">
      <c r="A12" s="16" t="s">
        <v>1</v>
      </c>
      <c r="B12" s="15" t="s">
        <v>2</v>
      </c>
      <c r="C12" s="1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3"/>
      <c r="L12" s="6" t="s">
        <v>21</v>
      </c>
      <c r="M12" s="3"/>
      <c r="N12" s="3"/>
      <c r="O12" s="3"/>
      <c r="P12" s="3"/>
      <c r="Q12" s="3"/>
      <c r="R12" s="3"/>
    </row>
    <row r="13" spans="1:18" ht="12.75">
      <c r="A13" s="16">
        <v>1000</v>
      </c>
      <c r="B13" s="17">
        <v>3.73</v>
      </c>
      <c r="C13" s="20">
        <v>1</v>
      </c>
      <c r="D13" s="2">
        <f>CHOOSE($C$13,L21,L20,L19,L18,L17)</f>
        <v>2.95</v>
      </c>
      <c r="E13" s="3">
        <f>$B$13*D13</f>
        <v>11.0035</v>
      </c>
      <c r="F13" s="3">
        <f>$A$13/E13</f>
        <v>90.88017448993502</v>
      </c>
      <c r="G13" s="3">
        <f>+$K$3</f>
        <v>23.25</v>
      </c>
      <c r="H13" s="2">
        <f>G13*3.1416</f>
        <v>73.0422</v>
      </c>
      <c r="I13" s="4">
        <f>F13*H13</f>
        <v>6638.087881128731</v>
      </c>
      <c r="J13" s="3">
        <f>I13/(5280*12)</f>
        <v>0.1047678011541782</v>
      </c>
      <c r="K13" s="3"/>
      <c r="L13" s="6" t="s">
        <v>23</v>
      </c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>
        <f>CHOOSE($C$13,M$21,M$20,M$19,M$18,M$17)</f>
        <v>2.95</v>
      </c>
      <c r="E14" s="3">
        <f>$B$13*D14</f>
        <v>11.0035</v>
      </c>
      <c r="F14" s="3">
        <f>$A$13/E14</f>
        <v>90.88017448993502</v>
      </c>
      <c r="G14" s="3">
        <f>+$K$3</f>
        <v>23.25</v>
      </c>
      <c r="H14" s="2">
        <f>G14*3.1416</f>
        <v>73.0422</v>
      </c>
      <c r="I14" s="4">
        <f>F14*H14</f>
        <v>6638.087881128731</v>
      </c>
      <c r="J14" s="3">
        <f>I14/(5280*12)</f>
        <v>0.1047678011541782</v>
      </c>
      <c r="K14" s="3"/>
      <c r="L14" s="6" t="s">
        <v>24</v>
      </c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>
        <f>CHOOSE($C$13,N$21,N$20,N$19,N$18,N$17)</f>
        <v>3.35</v>
      </c>
      <c r="E15" s="3">
        <f>$B$13*D15</f>
        <v>12.4955</v>
      </c>
      <c r="F15" s="3">
        <f>$A$13/E15</f>
        <v>80.02881037173383</v>
      </c>
      <c r="G15" s="3">
        <f>+$K$3</f>
        <v>23.25</v>
      </c>
      <c r="H15" s="2">
        <f>G15*3.1416</f>
        <v>73.0422</v>
      </c>
      <c r="I15" s="4">
        <f>F15*H15</f>
        <v>5845.480372934256</v>
      </c>
      <c r="J15" s="3">
        <f>I15/(5280*12)</f>
        <v>0.09225821295666439</v>
      </c>
      <c r="K15" s="3"/>
      <c r="M15" s="15" t="s">
        <v>14</v>
      </c>
      <c r="N15" s="15"/>
      <c r="O15" s="15"/>
      <c r="P15" s="3"/>
      <c r="Q15" s="3"/>
      <c r="R15" s="3"/>
    </row>
    <row r="16" spans="1:18" ht="12.75">
      <c r="A16" s="3"/>
      <c r="B16" s="3"/>
      <c r="C16" s="3"/>
      <c r="D16" s="3">
        <f>CHOOSE($C$13,O$21,O$20,O$19,O$18,O$17)</f>
        <v>3.35</v>
      </c>
      <c r="E16" s="3">
        <f>$B$13*D16</f>
        <v>12.4955</v>
      </c>
      <c r="F16" s="3">
        <f>$A$13/E16</f>
        <v>80.02881037173383</v>
      </c>
      <c r="G16" s="3">
        <f>+$K$3</f>
        <v>23.25</v>
      </c>
      <c r="H16" s="2">
        <f>G16*3.1416</f>
        <v>73.0422</v>
      </c>
      <c r="I16" s="4">
        <f>F16*H16</f>
        <v>5845.480372934256</v>
      </c>
      <c r="J16" s="3">
        <f>I16/(5280*12)</f>
        <v>0.09225821295666439</v>
      </c>
      <c r="K16" s="3"/>
      <c r="L16" s="19" t="s">
        <v>15</v>
      </c>
      <c r="M16" s="19" t="s">
        <v>16</v>
      </c>
      <c r="N16" s="19" t="s">
        <v>17</v>
      </c>
      <c r="O16" s="19" t="s">
        <v>18</v>
      </c>
      <c r="P16" s="3"/>
      <c r="Q16" s="3"/>
      <c r="R16" s="3"/>
    </row>
    <row r="17" spans="1:18" ht="12.75">
      <c r="A17" s="5" t="s">
        <v>13</v>
      </c>
      <c r="B17" s="5" t="s">
        <v>30</v>
      </c>
      <c r="C17" s="3"/>
      <c r="K17" s="3"/>
      <c r="L17" s="21">
        <v>0.8</v>
      </c>
      <c r="M17" s="22">
        <v>0.63</v>
      </c>
      <c r="N17" s="22">
        <v>0.68</v>
      </c>
      <c r="O17" s="22">
        <v>0.68</v>
      </c>
      <c r="P17" s="3"/>
      <c r="Q17" s="3"/>
      <c r="R17" s="3"/>
    </row>
    <row r="18" spans="1:18" ht="12.75">
      <c r="A18" s="3"/>
      <c r="B18" s="3"/>
      <c r="C18" s="3"/>
      <c r="K18" s="3"/>
      <c r="L18" s="21">
        <v>1</v>
      </c>
      <c r="M18" s="22">
        <v>1</v>
      </c>
      <c r="N18" s="22">
        <v>1</v>
      </c>
      <c r="O18" s="22">
        <v>1</v>
      </c>
      <c r="P18" s="3"/>
      <c r="Q18" s="3"/>
      <c r="R18" s="3"/>
    </row>
    <row r="19" spans="1:18" ht="12.75">
      <c r="A19" s="3" t="s">
        <v>19</v>
      </c>
      <c r="B19" s="3"/>
      <c r="C19" s="3"/>
      <c r="K19" s="3"/>
      <c r="L19" s="17">
        <v>1.34</v>
      </c>
      <c r="M19" s="22">
        <v>1.34</v>
      </c>
      <c r="N19" s="22">
        <v>1.29</v>
      </c>
      <c r="O19" s="22">
        <v>1.34</v>
      </c>
      <c r="P19" s="3"/>
      <c r="Q19" s="3"/>
      <c r="R19" s="3"/>
    </row>
    <row r="20" spans="1:18" ht="12.75">
      <c r="A20" s="3"/>
      <c r="B20" s="3"/>
      <c r="C20" s="3"/>
      <c r="K20" s="3"/>
      <c r="L20" s="17">
        <v>1.94</v>
      </c>
      <c r="M20" s="22">
        <v>1.94</v>
      </c>
      <c r="N20" s="22">
        <v>1.93</v>
      </c>
      <c r="O20" s="22">
        <v>1.99</v>
      </c>
      <c r="P20" s="3"/>
      <c r="Q20" s="3"/>
      <c r="R20" s="3"/>
    </row>
    <row r="21" spans="1:18" ht="12.75">
      <c r="A21" s="3" t="s">
        <v>22</v>
      </c>
      <c r="B21" s="3"/>
      <c r="C21" s="3"/>
      <c r="K21" s="3"/>
      <c r="L21" s="17">
        <v>2.95</v>
      </c>
      <c r="M21" s="22">
        <v>2.95</v>
      </c>
      <c r="N21" s="22">
        <v>3.35</v>
      </c>
      <c r="O21" s="22">
        <v>3.35</v>
      </c>
      <c r="P21" s="3"/>
      <c r="Q21" s="3"/>
      <c r="R21" s="3"/>
    </row>
    <row r="22" spans="1:18" ht="12.75">
      <c r="A22" s="3"/>
      <c r="B22" s="3"/>
      <c r="C22" s="3"/>
      <c r="K22" s="14" t="s">
        <v>11</v>
      </c>
      <c r="L22" s="13">
        <f>J13*60</f>
        <v>6.2860680692506925</v>
      </c>
      <c r="M22" s="13">
        <f>J14*60</f>
        <v>6.2860680692506925</v>
      </c>
      <c r="N22" s="13">
        <f>J15*60</f>
        <v>5.535492777399863</v>
      </c>
      <c r="O22" s="13">
        <f>J16*60</f>
        <v>5.535492777399863</v>
      </c>
      <c r="P22" s="3"/>
      <c r="Q22" s="3"/>
      <c r="R22" s="3"/>
    </row>
    <row r="23" spans="1:18" ht="12.75">
      <c r="A23" s="3"/>
      <c r="B23" s="3"/>
      <c r="C23" s="3"/>
      <c r="K23" s="3"/>
      <c r="L23" s="3"/>
      <c r="M23" s="3"/>
      <c r="N23" s="3"/>
      <c r="O23" s="3"/>
      <c r="P23" s="3"/>
      <c r="Q23" s="3"/>
      <c r="R23" s="3"/>
    </row>
  </sheetData>
  <printOptions/>
  <pageMargins left="0.75" right="0.75" top="1" bottom="1" header="0.5" footer="0.5"/>
  <pageSetup horizontalDpi="360" verticalDpi="36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</dc:creator>
  <cp:keywords/>
  <dc:description/>
  <cp:lastModifiedBy>Bob Hokanson</cp:lastModifiedBy>
  <dcterms:created xsi:type="dcterms:W3CDTF">1999-07-06T21:30:28Z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